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checkCompatibility="1"/>
  <mc:AlternateContent xmlns:mc="http://schemas.openxmlformats.org/markup-compatibility/2006">
    <mc:Choice Requires="x15">
      <x15ac:absPath xmlns:x15ac="http://schemas.microsoft.com/office/spreadsheetml/2010/11/ac" url="/Users/garethrees/Documents/PARISH COUNCILS/1. LPC/Budget/LPC 25:26/Budget/"/>
    </mc:Choice>
  </mc:AlternateContent>
  <xr:revisionPtr revIDLastSave="0" documentId="13_ncr:1_{303AF72B-5D67-B844-8395-D0B7C28E7F89}" xr6:coauthVersionLast="47" xr6:coauthVersionMax="47" xr10:uidLastSave="{00000000-0000-0000-0000-000000000000}"/>
  <bookViews>
    <workbookView xWindow="0" yWindow="0" windowWidth="25600" windowHeight="16000" xr2:uid="{00000000-000D-0000-FFFF-FFFF00000000}"/>
  </bookViews>
  <sheets>
    <sheet name="Agreed Budget 25 26" sheetId="7" r:id="rId1"/>
  </sheets>
  <definedNames>
    <definedName name="_xlnm.Print_Area" localSheetId="0">'Agreed Budget 25 26'!$A$1:$G$31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6" i="7" l="1"/>
  <c r="E22" i="7"/>
  <c r="E20" i="7"/>
  <c r="E16" i="7"/>
  <c r="F16" i="7" l="1"/>
  <c r="F18" i="7"/>
  <c r="F20" i="7"/>
  <c r="F22" i="7"/>
  <c r="F26" i="7"/>
  <c r="C29" i="7"/>
  <c r="D24" i="7" l="1"/>
  <c r="E24" i="7" s="1"/>
  <c r="D14" i="7"/>
  <c r="E14" i="7" s="1"/>
  <c r="D12" i="7"/>
  <c r="E12" i="7" s="1"/>
  <c r="D10" i="7"/>
  <c r="E10" i="7" s="1"/>
  <c r="D8" i="7"/>
  <c r="E8" i="7" s="1"/>
  <c r="F12" i="7" l="1"/>
  <c r="F8" i="7"/>
  <c r="F10" i="7"/>
  <c r="F14" i="7"/>
  <c r="F24" i="7"/>
  <c r="E29" i="7"/>
  <c r="D29" i="7"/>
  <c r="D30" i="7" s="1"/>
  <c r="F29" i="7" l="1"/>
  <c r="F30" i="7"/>
  <c r="F31" i="7" s="1"/>
  <c r="E3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Gareth Rees</author>
    <author>Microsoft Office User</author>
  </authors>
  <commentList>
    <comment ref="C8" authorId="0" shapeId="0" xr:uid="{B45540A0-3762-2245-B34D-9089038899DB}">
      <text>
        <r>
          <rPr>
            <b/>
            <sz val="10"/>
            <color rgb="FF000000"/>
            <rFont val="Tahoma"/>
            <family val="2"/>
          </rPr>
          <t>Gareth Rees:</t>
        </r>
        <r>
          <rPr>
            <sz val="10"/>
            <color rgb="FF000000"/>
            <rFont val="Tahoma"/>
            <family val="2"/>
          </rPr>
          <t xml:space="preserve">
</t>
        </r>
        <r>
          <rPr>
            <sz val="10"/>
            <color rgb="FF000000"/>
            <rFont val="Tahoma"/>
            <family val="2"/>
          </rPr>
          <t xml:space="preserve">The Clerk has decided not to take a salary (Contract of Employment updated). Clerk's salary MUST be accounted for in budget make up, re future proof for Clerk's salary.
</t>
        </r>
        <r>
          <rPr>
            <sz val="10"/>
            <color rgb="FF000000"/>
            <rFont val="Tahoma"/>
            <family val="2"/>
          </rPr>
          <t xml:space="preserve">
</t>
        </r>
        <r>
          <rPr>
            <sz val="10"/>
            <color rgb="FF000000"/>
            <rFont val="Tahoma"/>
            <family val="2"/>
          </rPr>
          <t>Clerk's salary has been transferred to projects.</t>
        </r>
      </text>
    </comment>
    <comment ref="C26" authorId="1" shapeId="0" xr:uid="{CA6C9AE3-5B5E-594A-80C0-D3A34CE8D0C9}">
      <text>
        <r>
          <rPr>
            <b/>
            <sz val="10"/>
            <color rgb="FF000000"/>
            <rFont val="Tahoma"/>
            <family val="2"/>
          </rPr>
          <t>Microsoft Office User:</t>
        </r>
        <r>
          <rPr>
            <sz val="10"/>
            <color rgb="FF000000"/>
            <rFont val="Tahoma"/>
            <family val="2"/>
          </rPr>
          <t xml:space="preserve">
</t>
        </r>
        <r>
          <rPr>
            <sz val="10"/>
            <color rgb="FF000000"/>
            <rFont val="Tahoma"/>
            <family val="2"/>
          </rPr>
          <t>£200 transferred to Queens Jubilee fund.</t>
        </r>
      </text>
    </comment>
  </commentList>
</comments>
</file>

<file path=xl/sharedStrings.xml><?xml version="1.0" encoding="utf-8"?>
<sst xmlns="http://schemas.openxmlformats.org/spreadsheetml/2006/main" count="36" uniqueCount="30">
  <si>
    <t>ERNLLCA</t>
  </si>
  <si>
    <t>Total</t>
  </si>
  <si>
    <t>Clerk</t>
  </si>
  <si>
    <t>Insurance</t>
  </si>
  <si>
    <t>Audit</t>
  </si>
  <si>
    <t>Miscellaneous</t>
  </si>
  <si>
    <t>Lockington Parish Council Proposed Budget</t>
  </si>
  <si>
    <t>Gazette</t>
  </si>
  <si>
    <t>n/a</t>
  </si>
  <si>
    <t>Budget 2022/23</t>
  </si>
  <si>
    <t>Budget 2023/24</t>
  </si>
  <si>
    <t>Budget 2024/25</t>
  </si>
  <si>
    <t>No additional comments</t>
  </si>
  <si>
    <t xml:space="preserve">Administration </t>
  </si>
  <si>
    <t xml:space="preserve">Election Cost </t>
  </si>
  <si>
    <t xml:space="preserve">Grants &amp; Donations </t>
  </si>
  <si>
    <t>£'s increase in budget from previous year</t>
  </si>
  <si>
    <t>Lockington Parish Council Budget - 1st April 2025 - 31st March 2026</t>
  </si>
  <si>
    <t>%  increase in budget from previous year</t>
  </si>
  <si>
    <t xml:space="preserve">All figures rounded.
</t>
  </si>
  <si>
    <t>Base Budget increase  2025/26
@ 8% Increase</t>
  </si>
  <si>
    <t>Plan &amp; Comments 2025/26</t>
  </si>
  <si>
    <t xml:space="preserve">Forecast CPI November 24 is currently 2.7% 
Rounded to 3%/5%/8% respectively for general items.
</t>
  </si>
  <si>
    <t>Budget agreed at meeting on 18th November 2024</t>
  </si>
  <si>
    <t>Parish Council Assets</t>
  </si>
  <si>
    <t>Agreed Budget Revision 1.7/ Version Date: 18.11.24</t>
  </si>
  <si>
    <t xml:space="preserve">The Clerk does not take a salary. The Clerks salary is not included in the overall budget figure, but transferred to parish council assets.
NALC and ERNLLCA advice is to continue tracking the clerks salary and include salary in the budget breakdown, incase this psition changes in the future.
</t>
  </si>
  <si>
    <t>Expecting a large increase in insurance premium next year, re current insurance market.</t>
  </si>
  <si>
    <t>As required.</t>
  </si>
  <si>
    <t>PC assest line increased by 10% in an effort to maintain and continually improve village facilities.
In real terms the PC asset budget line = £650 (PC Assets minus Clerks salary).
There still remains an insufficient budget figure if there was a change in Clerk.
PC Assets include: land, bus shelters, phone box, benches, litter bins, redundant water pumps, notice boards, salt bins, grass strimmer, hard drive, VH Clock.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</si>
</sst>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
    <numFmt numFmtId="165" formatCode=";;;"/>
    <numFmt numFmtId="166" formatCode="&quot;£&quot;#,##0.00"/>
  </numFmts>
  <fonts count="27" x14ac:knownFonts="1">
    <font>
      <sz val="10"/>
      <name val="Arial"/>
    </font>
    <font>
      <sz val="10"/>
      <name val="Arial"/>
      <family val="2"/>
    </font>
    <font>
      <b/>
      <sz val="10"/>
      <name val="Arial"/>
      <family val="2"/>
    </font>
    <font>
      <sz val="10"/>
      <name val="Arial"/>
      <family val="2"/>
    </font>
    <font>
      <sz val="10"/>
      <color theme="1"/>
      <name val="Arial"/>
      <family val="2"/>
    </font>
    <font>
      <sz val="10"/>
      <color rgb="FF000000"/>
      <name val="Tahoma"/>
      <family val="2"/>
    </font>
    <font>
      <b/>
      <sz val="10"/>
      <color rgb="FF000000"/>
      <name val="Tahoma"/>
      <family val="2"/>
    </font>
    <font>
      <b/>
      <u/>
      <sz val="12"/>
      <color theme="1"/>
      <name val="Arial"/>
      <family val="2"/>
    </font>
    <font>
      <sz val="10"/>
      <name val="Arial"/>
      <family val="2"/>
    </font>
    <font>
      <sz val="16"/>
      <name val="Arial"/>
      <family val="2"/>
    </font>
    <font>
      <sz val="16"/>
      <color theme="1"/>
      <name val="Arial"/>
      <family val="2"/>
    </font>
    <font>
      <u/>
      <sz val="16"/>
      <name val="Arial"/>
      <family val="2"/>
    </font>
    <font>
      <b/>
      <sz val="16"/>
      <name val="Arial"/>
      <family val="2"/>
    </font>
    <font>
      <sz val="12"/>
      <color rgb="FFFF0000"/>
      <name val="Arial"/>
      <family val="2"/>
    </font>
    <font>
      <u/>
      <sz val="10"/>
      <name val="Arial"/>
      <family val="2"/>
    </font>
    <font>
      <sz val="10"/>
      <color theme="0" tint="-0.249977111117893"/>
      <name val="Arial"/>
      <family val="2"/>
    </font>
    <font>
      <sz val="14"/>
      <color rgb="FFFF0000"/>
      <name val="Calibri"/>
      <family val="2"/>
      <scheme val="minor"/>
    </font>
    <font>
      <sz val="10"/>
      <color rgb="FFFF0000"/>
      <name val="Arial"/>
      <family val="2"/>
    </font>
    <font>
      <sz val="12"/>
      <name val="Calibri"/>
      <family val="2"/>
    </font>
    <font>
      <sz val="14"/>
      <name val="Calibri"/>
      <family val="2"/>
    </font>
    <font>
      <u/>
      <sz val="10"/>
      <color theme="1"/>
      <name val="Arial"/>
      <family val="2"/>
    </font>
    <font>
      <sz val="14"/>
      <color theme="1"/>
      <name val="Arial"/>
      <family val="2"/>
    </font>
    <font>
      <sz val="12"/>
      <color theme="1"/>
      <name val="Calibri"/>
      <family val="2"/>
    </font>
    <font>
      <b/>
      <sz val="12"/>
      <name val="Calibri"/>
      <family val="2"/>
      <scheme val="minor"/>
    </font>
    <font>
      <sz val="10"/>
      <color theme="0"/>
      <name val="Arial"/>
      <family val="2"/>
    </font>
    <font>
      <sz val="12"/>
      <color theme="0"/>
      <name val="Calibri"/>
      <family val="2"/>
    </font>
    <font>
      <sz val="14"/>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2" tint="-9.9948118533890809E-2"/>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3">
    <xf numFmtId="0" fontId="0" fillId="0" borderId="0"/>
    <xf numFmtId="0" fontId="1" fillId="0" borderId="0"/>
    <xf numFmtId="9" fontId="8" fillId="0" borderId="0" applyFont="0" applyFill="0" applyBorder="0" applyAlignment="0" applyProtection="0"/>
  </cellStyleXfs>
  <cellXfs count="73">
    <xf numFmtId="0" fontId="0" fillId="0" borderId="0" xfId="0"/>
    <xf numFmtId="0" fontId="3" fillId="0" borderId="0" xfId="0" applyFont="1"/>
    <xf numFmtId="2" fontId="0" fillId="0" borderId="0" xfId="0" applyNumberFormat="1" applyAlignment="1">
      <alignment horizontal="center" vertical="center"/>
    </xf>
    <xf numFmtId="0" fontId="7" fillId="0" borderId="0" xfId="0" applyFont="1"/>
    <xf numFmtId="0" fontId="4" fillId="0" borderId="0" xfId="0" applyFont="1" applyAlignment="1">
      <alignment horizontal="center" vertical="center" wrapText="1"/>
    </xf>
    <xf numFmtId="2" fontId="0" fillId="0" borderId="0" xfId="0" quotePrefix="1" applyNumberFormat="1" applyAlignment="1">
      <alignment horizontal="center" vertical="center"/>
    </xf>
    <xf numFmtId="2" fontId="2" fillId="0" borderId="0" xfId="0" applyNumberFormat="1" applyFont="1" applyAlignment="1">
      <alignment horizontal="center" vertical="center"/>
    </xf>
    <xf numFmtId="164" fontId="2" fillId="0" borderId="0" xfId="0" applyNumberFormat="1" applyFont="1" applyAlignment="1">
      <alignment horizontal="center" vertical="center"/>
    </xf>
    <xf numFmtId="0" fontId="9" fillId="0" borderId="0" xfId="0" applyFont="1"/>
    <xf numFmtId="164" fontId="12" fillId="0" borderId="0" xfId="0" applyNumberFormat="1" applyFont="1" applyAlignment="1">
      <alignment horizontal="left" vertical="top"/>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xf>
    <xf numFmtId="0" fontId="16" fillId="0" borderId="0" xfId="0" applyFont="1" applyAlignment="1">
      <alignment vertical="top"/>
    </xf>
    <xf numFmtId="0" fontId="16" fillId="0" borderId="0" xfId="0" applyFont="1" applyAlignment="1">
      <alignment horizontal="left" vertical="top"/>
    </xf>
    <xf numFmtId="0" fontId="16" fillId="0" borderId="0" xfId="0" applyFont="1"/>
    <xf numFmtId="164" fontId="4" fillId="0" borderId="1" xfId="0" applyNumberFormat="1" applyFont="1" applyBorder="1" applyAlignment="1">
      <alignment horizontal="center" vertical="center"/>
    </xf>
    <xf numFmtId="1" fontId="4" fillId="0" borderId="1" xfId="2" applyNumberFormat="1" applyFont="1" applyFill="1" applyBorder="1" applyAlignment="1">
      <alignment horizontal="center" vertical="center"/>
    </xf>
    <xf numFmtId="164" fontId="1" fillId="0" borderId="1" xfId="0" applyNumberFormat="1" applyFont="1" applyBorder="1" applyAlignment="1">
      <alignment horizontal="center" vertical="center"/>
    </xf>
    <xf numFmtId="10" fontId="1" fillId="0" borderId="8" xfId="0" applyNumberFormat="1" applyFont="1" applyBorder="1" applyAlignment="1">
      <alignment horizontal="center" vertical="center"/>
    </xf>
    <xf numFmtId="10" fontId="4" fillId="0" borderId="8" xfId="2" applyNumberFormat="1" applyFont="1" applyFill="1" applyBorder="1" applyAlignment="1">
      <alignment horizontal="center" vertical="center"/>
    </xf>
    <xf numFmtId="0" fontId="9" fillId="0" borderId="5" xfId="0" applyFont="1" applyBorder="1" applyAlignment="1">
      <alignment horizontal="center" vertical="center"/>
    </xf>
    <xf numFmtId="0" fontId="10" fillId="0" borderId="6" xfId="0" applyFont="1" applyBorder="1" applyAlignment="1">
      <alignment horizontal="center" vertical="center"/>
    </xf>
    <xf numFmtId="2" fontId="10" fillId="0" borderId="6" xfId="0" applyNumberFormat="1" applyFont="1" applyBorder="1" applyAlignment="1">
      <alignment horizontal="center" vertical="center"/>
    </xf>
    <xf numFmtId="2" fontId="10" fillId="0" borderId="6" xfId="0" quotePrefix="1" applyNumberFormat="1" applyFont="1" applyBorder="1" applyAlignment="1">
      <alignment horizontal="center" vertical="center"/>
    </xf>
    <xf numFmtId="2" fontId="10" fillId="0" borderId="6" xfId="0" quotePrefix="1" applyNumberFormat="1" applyFont="1" applyBorder="1" applyAlignment="1">
      <alignment horizontal="center" vertical="center" wrapText="1"/>
    </xf>
    <xf numFmtId="1" fontId="9" fillId="0" borderId="5" xfId="0" applyNumberFormat="1" applyFont="1" applyBorder="1" applyAlignment="1">
      <alignment horizontal="center" vertical="center" wrapText="1"/>
    </xf>
    <xf numFmtId="1" fontId="9" fillId="0" borderId="7" xfId="0" applyNumberFormat="1" applyFont="1" applyBorder="1" applyAlignment="1">
      <alignment horizontal="center" vertical="center" wrapText="1"/>
    </xf>
    <xf numFmtId="0" fontId="9" fillId="2" borderId="9" xfId="0" applyFont="1" applyFill="1" applyBorder="1" applyAlignment="1">
      <alignment horizontal="center" vertical="center"/>
    </xf>
    <xf numFmtId="9" fontId="10" fillId="0" borderId="6" xfId="2" applyFont="1" applyFill="1" applyBorder="1" applyAlignment="1">
      <alignment horizontal="left" vertical="center" wrapText="1"/>
    </xf>
    <xf numFmtId="9" fontId="10" fillId="0" borderId="6" xfId="2" quotePrefix="1" applyFont="1" applyFill="1" applyBorder="1" applyAlignment="1">
      <alignment horizontal="left" vertical="center"/>
    </xf>
    <xf numFmtId="2" fontId="10" fillId="0" borderId="6" xfId="0" applyNumberFormat="1" applyFont="1" applyBorder="1" applyAlignment="1">
      <alignment horizontal="left" vertical="center"/>
    </xf>
    <xf numFmtId="0" fontId="9" fillId="0" borderId="6" xfId="0" applyFont="1" applyBorder="1" applyAlignment="1">
      <alignment horizontal="left" vertical="center" wrapText="1"/>
    </xf>
    <xf numFmtId="0" fontId="9" fillId="0" borderId="6" xfId="0" applyFont="1" applyBorder="1" applyAlignment="1">
      <alignment horizontal="left" vertical="top" wrapText="1"/>
    </xf>
    <xf numFmtId="0" fontId="14"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1" fillId="0" borderId="5" xfId="0" applyFont="1" applyBorder="1" applyAlignment="1">
      <alignment horizontal="center" vertical="center" wrapText="1"/>
    </xf>
    <xf numFmtId="0" fontId="10" fillId="0" borderId="6" xfId="0" applyFont="1" applyBorder="1" applyAlignment="1">
      <alignment horizontal="left" vertical="top" wrapText="1"/>
    </xf>
    <xf numFmtId="164" fontId="4" fillId="0" borderId="1" xfId="2" applyNumberFormat="1" applyFont="1" applyFill="1" applyBorder="1" applyAlignment="1">
      <alignment horizontal="center" vertical="center"/>
    </xf>
    <xf numFmtId="164" fontId="1" fillId="0" borderId="1" xfId="2" applyNumberFormat="1" applyFont="1" applyFill="1" applyBorder="1" applyAlignment="1">
      <alignment horizontal="center" vertical="center"/>
    </xf>
    <xf numFmtId="164" fontId="4" fillId="0" borderId="1" xfId="2" quotePrefix="1" applyNumberFormat="1" applyFont="1" applyFill="1" applyBorder="1" applyAlignment="1">
      <alignment horizontal="center" vertical="center"/>
    </xf>
    <xf numFmtId="164" fontId="1" fillId="0" borderId="1" xfId="2" quotePrefix="1" applyNumberFormat="1" applyFont="1" applyFill="1" applyBorder="1" applyAlignment="1">
      <alignment horizontal="center" vertical="center"/>
    </xf>
    <xf numFmtId="164" fontId="15" fillId="0" borderId="1" xfId="0" applyNumberFormat="1" applyFont="1" applyBorder="1" applyAlignment="1">
      <alignment horizontal="center" vertical="center"/>
    </xf>
    <xf numFmtId="165" fontId="13" fillId="3" borderId="3" xfId="0" applyNumberFormat="1" applyFont="1" applyFill="1" applyBorder="1" applyAlignment="1">
      <alignment horizontal="center" vertical="center" wrapText="1"/>
    </xf>
    <xf numFmtId="164" fontId="21" fillId="0" borderId="1" xfId="2" applyNumberFormat="1" applyFont="1" applyFill="1" applyBorder="1" applyAlignment="1">
      <alignment horizontal="center" vertical="center"/>
    </xf>
    <xf numFmtId="0" fontId="26" fillId="4" borderId="0" xfId="0" applyFont="1" applyFill="1"/>
    <xf numFmtId="164" fontId="2" fillId="0" borderId="0" xfId="0" applyNumberFormat="1" applyFont="1" applyFill="1" applyBorder="1" applyAlignment="1">
      <alignment horizontal="center" vertical="center"/>
    </xf>
    <xf numFmtId="0" fontId="24" fillId="0" borderId="0" xfId="0" quotePrefix="1" applyFont="1" applyFill="1" applyBorder="1"/>
    <xf numFmtId="0" fontId="25" fillId="0" borderId="0" xfId="0" applyFont="1" applyFill="1" applyBorder="1" applyAlignment="1">
      <alignment horizontal="center" vertical="center"/>
    </xf>
    <xf numFmtId="0" fontId="18" fillId="0" borderId="0" xfId="0" applyFont="1" applyFill="1" applyBorder="1" applyAlignment="1">
      <alignment horizontal="center" vertical="center"/>
    </xf>
    <xf numFmtId="8" fontId="19" fillId="0" borderId="0" xfId="0" applyNumberFormat="1"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164"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ill="1" applyBorder="1" applyAlignment="1">
      <alignment horizontal="right"/>
    </xf>
    <xf numFmtId="13" fontId="18"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22" fillId="0" borderId="0" xfId="0" applyFont="1" applyFill="1" applyBorder="1" applyAlignment="1">
      <alignment horizontal="center" vertical="center"/>
    </xf>
    <xf numFmtId="10" fontId="0" fillId="0" borderId="0" xfId="0" applyNumberFormat="1" applyFill="1" applyBorder="1"/>
    <xf numFmtId="0" fontId="4" fillId="0" borderId="0" xfId="0" applyFont="1" applyFill="1" applyBorder="1"/>
    <xf numFmtId="166" fontId="19" fillId="0" borderId="0" xfId="0" applyNumberFormat="1" applyFont="1" applyFill="1" applyBorder="1" applyAlignment="1">
      <alignment horizontal="center" vertical="center"/>
    </xf>
    <xf numFmtId="0" fontId="1" fillId="0" borderId="0" xfId="0" quotePrefix="1" applyFont="1" applyFill="1" applyBorder="1"/>
    <xf numFmtId="0" fontId="2" fillId="0" borderId="0" xfId="0" applyFont="1" applyFill="1" applyBorder="1" applyAlignment="1">
      <alignment horizontal="center" vertical="center"/>
    </xf>
    <xf numFmtId="10" fontId="19" fillId="0" borderId="0" xfId="0" applyNumberFormat="1" applyFont="1" applyFill="1" applyBorder="1" applyAlignment="1">
      <alignment horizontal="center" vertical="center"/>
    </xf>
    <xf numFmtId="0" fontId="9" fillId="0" borderId="0" xfId="0" applyFont="1" applyFill="1" applyBorder="1"/>
    <xf numFmtId="165" fontId="13" fillId="0" borderId="0" xfId="0" applyNumberFormat="1" applyFont="1" applyFill="1" applyBorder="1" applyAlignment="1">
      <alignment horizontal="center" vertical="center" wrapText="1"/>
    </xf>
    <xf numFmtId="165" fontId="13" fillId="3" borderId="10"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9" fillId="0" borderId="4" xfId="0" applyFont="1" applyBorder="1" applyAlignment="1">
      <alignment horizontal="center" vertical="center"/>
    </xf>
    <xf numFmtId="0" fontId="2" fillId="0" borderId="0" xfId="0" applyFont="1" applyFill="1" applyBorder="1"/>
    <xf numFmtId="0" fontId="23" fillId="0" borderId="0" xfId="0" applyFont="1" applyFill="1" applyBorder="1" applyAlignment="1">
      <alignment horizontal="center" vertical="center"/>
    </xf>
  </cellXfs>
  <cellStyles count="3">
    <cellStyle name="Normal" xfId="0" builtinId="0"/>
    <cellStyle name="Normal 2" xfId="1" xr:uid="{1D3D774E-F383-9C4C-988B-9A7C4A60F54A}"/>
    <cellStyle name="Per cent" xfId="2" builtinId="5"/>
  </cellStyles>
  <dxfs count="0"/>
  <tableStyles count="0" defaultTableStyle="TableStyleMedium2" defaultPivotStyle="PivotStyleLight16"/>
  <colors>
    <mruColors>
      <color rgb="FFFC64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52"/>
  <sheetViews>
    <sheetView tabSelected="1" zoomScaleNormal="100" workbookViewId="0">
      <selection activeCell="F30" sqref="F30"/>
    </sheetView>
  </sheetViews>
  <sheetFormatPr baseColWidth="10" defaultColWidth="8.83203125" defaultRowHeight="13" x14ac:dyDescent="0.15"/>
  <cols>
    <col min="1" max="1" width="1.6640625" customWidth="1"/>
    <col min="2" max="2" width="34.5" customWidth="1"/>
    <col min="3" max="3" width="9.1640625" customWidth="1"/>
    <col min="4" max="4" width="8.83203125" customWidth="1"/>
    <col min="5" max="5" width="9.5" customWidth="1"/>
    <col min="6" max="6" width="15.83203125" customWidth="1"/>
    <col min="7" max="7" width="173.83203125" customWidth="1"/>
    <col min="8" max="8" width="8.6640625" customWidth="1"/>
  </cols>
  <sheetData>
    <row r="1" spans="2:10" x14ac:dyDescent="0.15">
      <c r="D1" s="1"/>
      <c r="E1" s="1"/>
      <c r="F1" s="1"/>
    </row>
    <row r="2" spans="2:10" ht="18" x14ac:dyDescent="0.2">
      <c r="B2" s="3" t="s">
        <v>17</v>
      </c>
      <c r="C2" s="3"/>
      <c r="D2" s="1"/>
      <c r="E2" s="1"/>
      <c r="F2" s="1"/>
      <c r="G2" s="45" t="s">
        <v>23</v>
      </c>
    </row>
    <row r="3" spans="2:10" ht="17" thickBot="1" x14ac:dyDescent="0.25">
      <c r="B3" s="3" t="s">
        <v>25</v>
      </c>
      <c r="C3" s="3"/>
      <c r="D3" s="1"/>
      <c r="E3" s="1"/>
      <c r="F3" s="1"/>
    </row>
    <row r="4" spans="2:10" ht="17" thickBot="1" x14ac:dyDescent="0.25">
      <c r="B4" s="3"/>
      <c r="C4" s="3"/>
      <c r="D4" s="1"/>
      <c r="E4" s="1"/>
      <c r="F4" s="67">
        <v>0.1</v>
      </c>
    </row>
    <row r="5" spans="2:10" ht="20" x14ac:dyDescent="0.15">
      <c r="B5" s="34"/>
      <c r="C5" s="35"/>
      <c r="D5" s="35"/>
      <c r="E5" s="69"/>
      <c r="F5" s="43">
        <v>0.08</v>
      </c>
      <c r="G5" s="70" t="s">
        <v>21</v>
      </c>
      <c r="I5" s="12"/>
    </row>
    <row r="6" spans="2:10" ht="50" customHeight="1" x14ac:dyDescent="0.15">
      <c r="B6" s="36" t="s">
        <v>6</v>
      </c>
      <c r="C6" s="33" t="s">
        <v>9</v>
      </c>
      <c r="D6" s="33" t="s">
        <v>10</v>
      </c>
      <c r="E6" s="33" t="s">
        <v>11</v>
      </c>
      <c r="F6" s="68" t="s">
        <v>20</v>
      </c>
      <c r="G6" s="37" t="s">
        <v>22</v>
      </c>
      <c r="H6" s="4"/>
      <c r="I6" s="12"/>
    </row>
    <row r="7" spans="2:10" ht="7" customHeight="1" x14ac:dyDescent="0.15">
      <c r="B7" s="20"/>
      <c r="C7" s="10"/>
      <c r="D7" s="11"/>
      <c r="E7" s="16"/>
      <c r="F7" s="16"/>
      <c r="G7" s="21"/>
      <c r="I7" s="12"/>
    </row>
    <row r="8" spans="2:10" ht="84" x14ac:dyDescent="0.15">
      <c r="B8" s="20" t="s">
        <v>2</v>
      </c>
      <c r="C8" s="15">
        <v>1200</v>
      </c>
      <c r="D8" s="38">
        <f>0.1*C8+1200</f>
        <v>1320</v>
      </c>
      <c r="E8" s="38">
        <f>D8*6.5/100 +D8</f>
        <v>1405.8</v>
      </c>
      <c r="F8" s="38">
        <f>$E8*(1+$F$5)</f>
        <v>1518.2640000000001</v>
      </c>
      <c r="G8" s="28" t="s">
        <v>26</v>
      </c>
      <c r="H8" s="2"/>
      <c r="I8" s="13"/>
      <c r="J8" s="6"/>
    </row>
    <row r="9" spans="2:10" ht="6" customHeight="1" x14ac:dyDescent="0.15">
      <c r="B9" s="20"/>
      <c r="C9" s="17"/>
      <c r="D9" s="17"/>
      <c r="E9" s="38"/>
      <c r="F9" s="38"/>
      <c r="G9" s="22"/>
      <c r="H9" s="2"/>
      <c r="I9" s="12"/>
      <c r="J9" s="6"/>
    </row>
    <row r="10" spans="2:10" ht="20" x14ac:dyDescent="0.15">
      <c r="B10" s="20" t="s">
        <v>0</v>
      </c>
      <c r="C10" s="17">
        <v>350</v>
      </c>
      <c r="D10" s="39">
        <f>0.1*C10+350</f>
        <v>385</v>
      </c>
      <c r="E10" s="38">
        <f>D10*6.5/100 +D10</f>
        <v>410.02499999999998</v>
      </c>
      <c r="F10" s="38">
        <f>$E10*(1+$F$5)</f>
        <v>442.827</v>
      </c>
      <c r="G10" s="29" t="s">
        <v>12</v>
      </c>
      <c r="H10" s="5"/>
      <c r="I10" s="12"/>
      <c r="J10" s="6"/>
    </row>
    <row r="11" spans="2:10" ht="7" customHeight="1" x14ac:dyDescent="0.25">
      <c r="B11" s="20"/>
      <c r="C11" s="17"/>
      <c r="D11" s="39"/>
      <c r="E11" s="38"/>
      <c r="F11" s="38"/>
      <c r="G11" s="30"/>
      <c r="H11" s="2"/>
      <c r="I11" s="14"/>
      <c r="J11" s="6"/>
    </row>
    <row r="12" spans="2:10" ht="20" x14ac:dyDescent="0.15">
      <c r="B12" s="20" t="s">
        <v>3</v>
      </c>
      <c r="C12" s="17">
        <v>550</v>
      </c>
      <c r="D12" s="39">
        <f>0.1*C12+550</f>
        <v>605</v>
      </c>
      <c r="E12" s="38">
        <f>D12*6.5/100 +D12</f>
        <v>644.32500000000005</v>
      </c>
      <c r="F12" s="38">
        <f>$E12*(1+$F$5)</f>
        <v>695.87100000000009</v>
      </c>
      <c r="G12" s="29" t="s">
        <v>27</v>
      </c>
      <c r="H12" s="2"/>
      <c r="I12" s="12"/>
      <c r="J12" s="6"/>
    </row>
    <row r="13" spans="2:10" ht="7" customHeight="1" x14ac:dyDescent="0.15">
      <c r="B13" s="20"/>
      <c r="C13" s="17"/>
      <c r="D13" s="17"/>
      <c r="E13" s="38"/>
      <c r="F13" s="38"/>
      <c r="G13" s="30"/>
      <c r="H13" s="2"/>
      <c r="I13" s="12"/>
      <c r="J13" s="6"/>
    </row>
    <row r="14" spans="2:10" ht="20" x14ac:dyDescent="0.15">
      <c r="B14" s="20" t="s">
        <v>4</v>
      </c>
      <c r="C14" s="17">
        <v>315</v>
      </c>
      <c r="D14" s="39">
        <f>0.1*C14+315</f>
        <v>346.5</v>
      </c>
      <c r="E14" s="38">
        <f>D14*6.5/100 +D14</f>
        <v>369.02249999999998</v>
      </c>
      <c r="F14" s="38">
        <f>$E14*(1+$F$5)</f>
        <v>398.54430000000002</v>
      </c>
      <c r="G14" s="29" t="s">
        <v>12</v>
      </c>
      <c r="H14" s="5"/>
      <c r="J14" s="6"/>
    </row>
    <row r="15" spans="2:10" ht="8" customHeight="1" x14ac:dyDescent="0.15">
      <c r="B15" s="20"/>
      <c r="C15" s="17"/>
      <c r="D15" s="17"/>
      <c r="E15" s="38"/>
      <c r="F15" s="38"/>
      <c r="G15" s="30"/>
      <c r="H15" s="2"/>
      <c r="J15" s="6"/>
    </row>
    <row r="16" spans="2:10" ht="20" x14ac:dyDescent="0.15">
      <c r="B16" s="20" t="s">
        <v>5</v>
      </c>
      <c r="C16" s="17">
        <v>400</v>
      </c>
      <c r="D16" s="38">
        <v>350</v>
      </c>
      <c r="E16" s="38">
        <f>D16*6.5/100 +D16</f>
        <v>372.75</v>
      </c>
      <c r="F16" s="38">
        <f>$E16*(1+$F$5)</f>
        <v>402.57000000000005</v>
      </c>
      <c r="G16" s="29" t="s">
        <v>12</v>
      </c>
      <c r="H16" s="2"/>
      <c r="J16" s="6"/>
    </row>
    <row r="17" spans="2:10" ht="7" customHeight="1" x14ac:dyDescent="0.15">
      <c r="B17" s="20"/>
      <c r="C17" s="17"/>
      <c r="D17" s="39"/>
      <c r="E17" s="38"/>
      <c r="F17" s="38"/>
      <c r="G17" s="22"/>
      <c r="H17" s="2"/>
      <c r="J17" s="6"/>
    </row>
    <row r="18" spans="2:10" ht="101" customHeight="1" x14ac:dyDescent="0.15">
      <c r="B18" s="20" t="s">
        <v>24</v>
      </c>
      <c r="C18" s="17">
        <v>2000</v>
      </c>
      <c r="D18" s="40">
        <v>1920</v>
      </c>
      <c r="E18" s="38">
        <v>1971</v>
      </c>
      <c r="F18" s="38">
        <f>$E18*(1+$F$4)</f>
        <v>2168.1000000000004</v>
      </c>
      <c r="G18" s="28" t="s">
        <v>29</v>
      </c>
      <c r="H18" s="2"/>
      <c r="J18" s="6"/>
    </row>
    <row r="19" spans="2:10" ht="5" customHeight="1" x14ac:dyDescent="0.15">
      <c r="B19" s="20"/>
      <c r="C19" s="17"/>
      <c r="D19" s="41"/>
      <c r="E19" s="38"/>
      <c r="F19" s="38"/>
      <c r="G19" s="22"/>
      <c r="H19" s="2"/>
      <c r="J19" s="6"/>
    </row>
    <row r="20" spans="2:10" ht="20" x14ac:dyDescent="0.15">
      <c r="B20" s="20" t="s">
        <v>7</v>
      </c>
      <c r="C20" s="17" t="s">
        <v>8</v>
      </c>
      <c r="D20" s="40">
        <v>455</v>
      </c>
      <c r="E20" s="38">
        <f>D20*6.5/100 +D20</f>
        <v>484.57499999999999</v>
      </c>
      <c r="F20" s="38">
        <f>$E20*(1+$F$5)</f>
        <v>523.34100000000001</v>
      </c>
      <c r="G20" s="29" t="s">
        <v>12</v>
      </c>
      <c r="H20" s="2"/>
      <c r="J20" s="6"/>
    </row>
    <row r="21" spans="2:10" ht="7" customHeight="1" x14ac:dyDescent="0.15">
      <c r="B21" s="20"/>
      <c r="C21" s="17"/>
      <c r="D21" s="42"/>
      <c r="E21" s="38"/>
      <c r="F21" s="38"/>
      <c r="G21" s="30"/>
      <c r="H21" s="2"/>
      <c r="J21" s="6"/>
    </row>
    <row r="22" spans="2:10" ht="20" x14ac:dyDescent="0.15">
      <c r="B22" s="20" t="s">
        <v>13</v>
      </c>
      <c r="C22" s="17">
        <v>340</v>
      </c>
      <c r="D22" s="17">
        <v>200</v>
      </c>
      <c r="E22" s="38">
        <f>D22*6.5/100 +D22</f>
        <v>213</v>
      </c>
      <c r="F22" s="38">
        <f>$E22*(1+$F$5)</f>
        <v>230.04000000000002</v>
      </c>
      <c r="G22" s="29" t="s">
        <v>12</v>
      </c>
      <c r="H22" s="2"/>
      <c r="J22" s="6"/>
    </row>
    <row r="23" spans="2:10" ht="5" customHeight="1" x14ac:dyDescent="0.15">
      <c r="B23" s="20"/>
      <c r="C23" s="17"/>
      <c r="D23" s="17"/>
      <c r="E23" s="38"/>
      <c r="F23" s="38"/>
      <c r="G23" s="30"/>
      <c r="H23" s="2"/>
      <c r="J23" s="6"/>
    </row>
    <row r="24" spans="2:10" ht="20" x14ac:dyDescent="0.15">
      <c r="B24" s="20" t="s">
        <v>14</v>
      </c>
      <c r="C24" s="17">
        <v>500</v>
      </c>
      <c r="D24" s="38">
        <f>0.1*C24+500</f>
        <v>550</v>
      </c>
      <c r="E24" s="38">
        <f>D24*6.5/100 +D24</f>
        <v>585.75</v>
      </c>
      <c r="F24" s="38">
        <f>$E24*(1+$F$5)</f>
        <v>632.61</v>
      </c>
      <c r="G24" s="29" t="s">
        <v>28</v>
      </c>
      <c r="H24" s="5"/>
      <c r="J24" s="6"/>
    </row>
    <row r="25" spans="2:10" ht="7" customHeight="1" x14ac:dyDescent="0.15">
      <c r="B25" s="20"/>
      <c r="C25" s="17"/>
      <c r="D25" s="38"/>
      <c r="E25" s="38"/>
      <c r="F25" s="38"/>
      <c r="G25" s="23"/>
      <c r="H25" s="5"/>
      <c r="J25" s="6"/>
    </row>
    <row r="26" spans="2:10" ht="20" x14ac:dyDescent="0.15">
      <c r="B26" s="20" t="s">
        <v>15</v>
      </c>
      <c r="C26" s="17">
        <v>0</v>
      </c>
      <c r="D26" s="38">
        <v>220</v>
      </c>
      <c r="E26" s="38">
        <f>D26*6.5/100 +D26</f>
        <v>234.3</v>
      </c>
      <c r="F26" s="38">
        <f>$E26*(1+$F$5)</f>
        <v>253.04400000000004</v>
      </c>
      <c r="G26" s="29" t="s">
        <v>12</v>
      </c>
      <c r="H26" s="5"/>
      <c r="J26" s="6"/>
    </row>
    <row r="27" spans="2:10" ht="7" customHeight="1" x14ac:dyDescent="0.15">
      <c r="B27" s="20"/>
      <c r="C27" s="17"/>
      <c r="D27" s="15"/>
      <c r="E27" s="38"/>
      <c r="F27" s="38"/>
      <c r="G27" s="22"/>
      <c r="H27" s="2"/>
      <c r="J27" s="6"/>
    </row>
    <row r="28" spans="2:10" ht="7" customHeight="1" x14ac:dyDescent="0.15">
      <c r="B28" s="20"/>
      <c r="C28" s="17"/>
      <c r="D28" s="38"/>
      <c r="E28" s="38"/>
      <c r="F28" s="38"/>
      <c r="G28" s="24"/>
      <c r="H28" s="5"/>
      <c r="J28" s="6"/>
    </row>
    <row r="29" spans="2:10" ht="40" customHeight="1" x14ac:dyDescent="0.15">
      <c r="B29" s="20" t="s">
        <v>1</v>
      </c>
      <c r="C29" s="17">
        <f>SUM(C10:C28)</f>
        <v>4455</v>
      </c>
      <c r="D29" s="17">
        <f>SUM(D10:D28)</f>
        <v>5031.5</v>
      </c>
      <c r="E29" s="38">
        <f>SUM(E10:E28)</f>
        <v>5284.7475000000004</v>
      </c>
      <c r="F29" s="44">
        <f>SUM(F10:F28)</f>
        <v>5746.9472999999998</v>
      </c>
      <c r="G29" s="32" t="s">
        <v>19</v>
      </c>
      <c r="H29" s="2"/>
      <c r="J29" s="6"/>
    </row>
    <row r="30" spans="2:10" ht="55" customHeight="1" x14ac:dyDescent="0.15">
      <c r="B30" s="25" t="s">
        <v>16</v>
      </c>
      <c r="C30" s="10" t="s">
        <v>8</v>
      </c>
      <c r="D30" s="17">
        <f>D29-C29</f>
        <v>576.5</v>
      </c>
      <c r="E30" s="38">
        <f>E29-D29</f>
        <v>253.2475000000004</v>
      </c>
      <c r="F30" s="38">
        <f>F29-E29</f>
        <v>462.19979999999941</v>
      </c>
      <c r="G30" s="31"/>
    </row>
    <row r="31" spans="2:10" ht="43" thickBot="1" x14ac:dyDescent="0.2">
      <c r="B31" s="26" t="s">
        <v>18</v>
      </c>
      <c r="C31" s="18">
        <v>3.4500000000000003E-2</v>
      </c>
      <c r="D31" s="18">
        <v>8.1000000000000003E-2</v>
      </c>
      <c r="E31" s="19">
        <v>6.5000000000000002E-2</v>
      </c>
      <c r="F31" s="19">
        <f>F30/E29</f>
        <v>8.7459202166233943E-2</v>
      </c>
      <c r="G31" s="27"/>
    </row>
    <row r="32" spans="2:10" ht="20" x14ac:dyDescent="0.2">
      <c r="B32" s="9"/>
      <c r="C32" s="8"/>
      <c r="D32" s="8"/>
      <c r="E32" s="65"/>
      <c r="F32" s="66"/>
      <c r="G32" s="65"/>
    </row>
    <row r="33" spans="2:7" ht="16" x14ac:dyDescent="0.15">
      <c r="B33" s="7"/>
      <c r="E33" s="51"/>
      <c r="F33" s="66"/>
      <c r="G33" s="51"/>
    </row>
    <row r="34" spans="2:7" ht="19" x14ac:dyDescent="0.15">
      <c r="B34" s="46"/>
      <c r="C34" s="47"/>
      <c r="D34" s="48"/>
      <c r="E34" s="49"/>
      <c r="F34" s="50"/>
      <c r="G34" s="51"/>
    </row>
    <row r="35" spans="2:7" x14ac:dyDescent="0.15">
      <c r="B35" s="46"/>
      <c r="C35" s="52"/>
      <c r="D35" s="52"/>
      <c r="E35" s="52"/>
      <c r="F35" s="71"/>
      <c r="G35" s="51"/>
    </row>
    <row r="36" spans="2:7" ht="16" x14ac:dyDescent="0.15">
      <c r="B36" s="53"/>
      <c r="C36" s="54"/>
      <c r="D36" s="54"/>
      <c r="E36" s="55"/>
      <c r="F36" s="56"/>
      <c r="G36" s="51"/>
    </row>
    <row r="37" spans="2:7" ht="19" x14ac:dyDescent="0.15">
      <c r="B37" s="53"/>
      <c r="C37" s="57"/>
      <c r="D37" s="58"/>
      <c r="E37" s="49"/>
      <c r="F37" s="50"/>
      <c r="G37" s="59"/>
    </row>
    <row r="38" spans="2:7" ht="19" x14ac:dyDescent="0.15">
      <c r="B38" s="53"/>
      <c r="C38" s="60"/>
      <c r="D38" s="58"/>
      <c r="E38" s="49"/>
      <c r="F38" s="61"/>
      <c r="G38" s="51"/>
    </row>
    <row r="39" spans="2:7" ht="19" x14ac:dyDescent="0.15">
      <c r="B39" s="53"/>
      <c r="C39" s="60"/>
      <c r="D39" s="58"/>
      <c r="E39" s="49"/>
      <c r="F39" s="50"/>
      <c r="G39" s="51"/>
    </row>
    <row r="40" spans="2:7" ht="16" x14ac:dyDescent="0.15">
      <c r="B40" s="51"/>
      <c r="C40" s="62"/>
      <c r="D40" s="49"/>
      <c r="E40" s="49"/>
      <c r="F40" s="63"/>
      <c r="G40" s="51"/>
    </row>
    <row r="41" spans="2:7" ht="19" x14ac:dyDescent="0.15">
      <c r="B41" s="63"/>
      <c r="C41" s="62"/>
      <c r="D41" s="51"/>
      <c r="E41" s="49"/>
      <c r="F41" s="50"/>
      <c r="G41" s="51"/>
    </row>
    <row r="42" spans="2:7" ht="19" x14ac:dyDescent="0.15">
      <c r="B42" s="63"/>
      <c r="C42" s="51"/>
      <c r="D42" s="51"/>
      <c r="E42" s="49"/>
      <c r="F42" s="50"/>
      <c r="G42" s="51"/>
    </row>
    <row r="43" spans="2:7" ht="19" x14ac:dyDescent="0.15">
      <c r="B43" s="63"/>
      <c r="C43" s="62"/>
      <c r="D43" s="51"/>
      <c r="E43" s="49"/>
      <c r="F43" s="50"/>
      <c r="G43" s="51"/>
    </row>
    <row r="44" spans="2:7" ht="16" x14ac:dyDescent="0.15">
      <c r="B44" s="63"/>
      <c r="C44" s="62"/>
      <c r="D44" s="51"/>
      <c r="E44" s="51"/>
      <c r="F44" s="72"/>
      <c r="G44" s="51"/>
    </row>
    <row r="45" spans="2:7" ht="19" x14ac:dyDescent="0.15">
      <c r="B45" s="63"/>
      <c r="C45" s="62"/>
      <c r="D45" s="51"/>
      <c r="E45" s="49"/>
      <c r="F45" s="64"/>
      <c r="G45" s="51"/>
    </row>
    <row r="46" spans="2:7" ht="19" x14ac:dyDescent="0.15">
      <c r="B46" s="63"/>
      <c r="C46" s="51"/>
      <c r="D46" s="51"/>
      <c r="E46" s="49"/>
      <c r="F46" s="64"/>
      <c r="G46" s="51"/>
    </row>
    <row r="47" spans="2:7" ht="19" x14ac:dyDescent="0.15">
      <c r="B47" s="63"/>
      <c r="C47" s="51"/>
      <c r="D47" s="51"/>
      <c r="E47" s="49"/>
      <c r="F47" s="64"/>
      <c r="G47" s="51"/>
    </row>
    <row r="48" spans="2:7" ht="5" customHeight="1" x14ac:dyDescent="0.15">
      <c r="B48" s="63"/>
      <c r="C48" s="51"/>
      <c r="D48" s="51"/>
      <c r="E48" s="51"/>
      <c r="F48" s="51"/>
      <c r="G48" s="51"/>
    </row>
    <row r="49" spans="2:2" x14ac:dyDescent="0.15">
      <c r="B49" s="7"/>
    </row>
    <row r="50" spans="2:2" x14ac:dyDescent="0.15">
      <c r="B50" s="7"/>
    </row>
    <row r="51" spans="2:2" x14ac:dyDescent="0.15">
      <c r="B51" s="7"/>
    </row>
    <row r="52" spans="2:2" x14ac:dyDescent="0.15">
      <c r="B52" s="7"/>
    </row>
  </sheetData>
  <pageMargins left="0.7" right="0.7" top="0.75" bottom="0.75" header="0.3" footer="0.3"/>
  <pageSetup paperSize="9" scale="52" orientation="landscape" horizontalDpi="0" verticalDpi="0"/>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Agreed Budget 25 26</vt:lpstr>
      <vt:lpstr>'Agreed Budget 25 26'!Print_Area</vt:lpstr>
    </vt:vector>
  </TitlesOfParts>
  <Company>East Riding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Sheana Connon</dc:creator>
  <cp:lastModifiedBy>Gareth Rees</cp:lastModifiedBy>
  <cp:lastPrinted>2024-11-04T08:02:08Z</cp:lastPrinted>
  <dcterms:created xsi:type="dcterms:W3CDTF">2013-11-11T12:54:57Z</dcterms:created>
  <dcterms:modified xsi:type="dcterms:W3CDTF">2025-01-04T18:12:31Z</dcterms:modified>
</cp:coreProperties>
</file>